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</sheets>
  <definedNames>
    <definedName name="_xlnm.Print_Area" localSheetId="0">'Sheet1'!$A$1:$AK$16</definedName>
  </definedNames>
  <calcPr fullCalcOnLoad="1"/>
</workbook>
</file>

<file path=xl/sharedStrings.xml><?xml version="1.0" encoding="utf-8"?>
<sst xmlns="http://schemas.openxmlformats.org/spreadsheetml/2006/main" count="27" uniqueCount="22">
  <si>
    <t>Λευκωσία</t>
  </si>
  <si>
    <t>Λεμεσός</t>
  </si>
  <si>
    <t>Πάφος</t>
  </si>
  <si>
    <t>Σύνολο</t>
  </si>
  <si>
    <t>Μετ</t>
  </si>
  <si>
    <t>ΣΥΝΟΛΟ</t>
  </si>
  <si>
    <t>ΑΤΟΜΑ ΑΠΟ ΕΕ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</si>
  <si>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</si>
  <si>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</si>
  <si>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</si>
  <si>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</si>
  <si>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</si>
  <si>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</si>
  <si>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ΕΥΡΩΠΑΙΟΙ ΠΟΛΙΤΕΣ*</t>
  </si>
  <si>
    <t>59R</t>
  </si>
  <si>
    <t>ΑΙΤΗΤΗΣ ΑΣΥΛΟΥ</t>
  </si>
  <si>
    <t>ΠΙΝΑΚΑΣ 9: ΑΡΙΘΜΟΣ ΕΓΓΕΓΡΑΜΜΕΝΩΝ ΑΝΕΡΓΩΝ ΚΑΤΑ ΚΑΤΗΓΟΡΙΑ ΑΙΤΗΤΗ</t>
  </si>
  <si>
    <t xml:space="preserve"> Αμμόχωστος</t>
  </si>
  <si>
    <t>*Σημ1: ΕΥΡΩΠΑΙΟΣ ΠΟΛΙΤΗΣ=ΑΤΟΜΑ ΑΠΟ ΕΕ + ΠΟΝΤΙΟΙ</t>
  </si>
  <si>
    <t>Σημ2: ### = διαίρεση διά μηδέν</t>
  </si>
  <si>
    <t>Λάρνακα</t>
  </si>
  <si>
    <t>ΚΑΤΑ ΤΟΝ ΜΑΙΟ ΤΟΥ 2011 ΚΑΙ  2012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</si>
</sst>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24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4" fillId="0" borderId="0" xfId="0" applyNumberFormat="1" applyFont="1" applyAlignment="1">
      <alignment/>
    </xf>
    <xf numFmtId="0" fontId="1" fillId="0" borderId="12" xfId="0" applyFont="1" applyFill="1" applyBorder="1" applyAlignment="1">
      <alignment horizontal="left" wrapText="1"/>
    </xf>
    <xf numFmtId="9" fontId="2" fillId="0" borderId="13" xfId="57" applyFont="1" applyFill="1" applyBorder="1" applyAlignment="1">
      <alignment/>
    </xf>
    <xf numFmtId="0" fontId="2" fillId="0" borderId="13" xfId="0" applyFont="1" applyFill="1" applyBorder="1" applyAlignment="1">
      <alignment/>
    </xf>
    <xf numFmtId="1" fontId="2" fillId="0" borderId="13" xfId="57" applyNumberFormat="1" applyFont="1" applyFill="1" applyBorder="1" applyAlignment="1">
      <alignment/>
    </xf>
    <xf numFmtId="9" fontId="2" fillId="0" borderId="14" xfId="57" applyFont="1" applyFill="1" applyBorder="1" applyAlignment="1">
      <alignment/>
    </xf>
    <xf numFmtId="0" fontId="2" fillId="0" borderId="13" xfId="57" applyNumberFormat="1" applyFont="1" applyFill="1" applyBorder="1" applyAlignment="1">
      <alignment/>
    </xf>
    <xf numFmtId="9" fontId="2" fillId="0" borderId="13" xfId="57" applyNumberFormat="1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9" fontId="2" fillId="0" borderId="13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9" fontId="2" fillId="0" borderId="14" xfId="0" applyNumberFormat="1" applyFont="1" applyFill="1" applyBorder="1" applyAlignment="1">
      <alignment/>
    </xf>
    <xf numFmtId="1" fontId="2" fillId="0" borderId="15" xfId="0" applyNumberFormat="1" applyFont="1" applyFill="1" applyBorder="1" applyAlignment="1">
      <alignment/>
    </xf>
    <xf numFmtId="9" fontId="2" fillId="0" borderId="16" xfId="0" applyNumberFormat="1" applyFont="1" applyFill="1" applyBorder="1" applyAlignment="1">
      <alignment/>
    </xf>
    <xf numFmtId="9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1" fontId="2" fillId="0" borderId="17" xfId="0" applyNumberFormat="1" applyFont="1" applyFill="1" applyBorder="1" applyAlignment="1">
      <alignment/>
    </xf>
    <xf numFmtId="9" fontId="2" fillId="0" borderId="18" xfId="0" applyNumberFormat="1" applyFont="1" applyFill="1" applyBorder="1" applyAlignment="1">
      <alignment/>
    </xf>
    <xf numFmtId="0" fontId="1" fillId="21" borderId="12" xfId="0" applyFont="1" applyFill="1" applyBorder="1" applyAlignment="1">
      <alignment wrapText="1"/>
    </xf>
    <xf numFmtId="9" fontId="2" fillId="21" borderId="13" xfId="0" applyNumberFormat="1" applyFont="1" applyFill="1" applyBorder="1" applyAlignment="1">
      <alignment/>
    </xf>
    <xf numFmtId="1" fontId="2" fillId="21" borderId="13" xfId="0" applyNumberFormat="1" applyFont="1" applyFill="1" applyBorder="1" applyAlignment="1">
      <alignment/>
    </xf>
    <xf numFmtId="9" fontId="2" fillId="21" borderId="14" xfId="0" applyNumberFormat="1" applyFont="1" applyFill="1" applyBorder="1" applyAlignment="1">
      <alignment/>
    </xf>
    <xf numFmtId="9" fontId="2" fillId="21" borderId="19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20" xfId="0" applyFont="1" applyFill="1" applyBorder="1" applyAlignment="1">
      <alignment horizontal="left" wrapText="1"/>
    </xf>
    <xf numFmtId="9" fontId="2" fillId="0" borderId="21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1" fontId="2" fillId="0" borderId="21" xfId="0" applyNumberFormat="1" applyFont="1" applyFill="1" applyBorder="1" applyAlignment="1">
      <alignment/>
    </xf>
    <xf numFmtId="1" fontId="1" fillId="0" borderId="22" xfId="0" applyNumberFormat="1" applyFont="1" applyFill="1" applyBorder="1" applyAlignment="1">
      <alignment/>
    </xf>
    <xf numFmtId="9" fontId="1" fillId="0" borderId="23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9" fontId="1" fillId="0" borderId="24" xfId="0" applyNumberFormat="1" applyFont="1" applyFill="1" applyBorder="1" applyAlignment="1">
      <alignment/>
    </xf>
    <xf numFmtId="9" fontId="1" fillId="0" borderId="25" xfId="0" applyNumberFormat="1" applyFont="1" applyFill="1" applyBorder="1" applyAlignment="1">
      <alignment/>
    </xf>
    <xf numFmtId="172" fontId="1" fillId="0" borderId="24" xfId="0" applyNumberFormat="1" applyFont="1" applyFill="1" applyBorder="1" applyAlignment="1">
      <alignment/>
    </xf>
    <xf numFmtId="1" fontId="2" fillId="21" borderId="26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21" borderId="27" xfId="0" applyFont="1" applyFill="1" applyBorder="1" applyAlignment="1">
      <alignment/>
    </xf>
    <xf numFmtId="9" fontId="2" fillId="21" borderId="28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34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3" xfId="0" applyFont="1" applyBorder="1" applyAlignment="1">
      <alignment/>
    </xf>
    <xf numFmtId="0" fontId="2" fillId="21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0" fontId="2" fillId="0" borderId="3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"/>
  <sheetViews>
    <sheetView tabSelected="1" zoomScalePageLayoutView="0" workbookViewId="0" topLeftCell="A2">
      <selection activeCell="S12" sqref="S12"/>
    </sheetView>
  </sheetViews>
  <sheetFormatPr defaultColWidth="9.140625" defaultRowHeight="15"/>
  <cols>
    <col min="1" max="1" width="16.421875" style="0" customWidth="1"/>
    <col min="2" max="2" width="5.00390625" style="48" bestFit="1" customWidth="1"/>
    <col min="3" max="3" width="5.28125" style="0" bestFit="1" customWidth="1"/>
    <col min="4" max="4" width="5.7109375" style="0" customWidth="1"/>
    <col min="5" max="5" width="5.28125" style="0" bestFit="1" customWidth="1"/>
    <col min="6" max="6" width="5.00390625" style="0" bestFit="1" customWidth="1"/>
    <col min="7" max="7" width="5.28125" style="0" customWidth="1"/>
    <col min="8" max="8" width="5.00390625" style="48" bestFit="1" customWidth="1"/>
    <col min="9" max="9" width="5.28125" style="0" bestFit="1" customWidth="1"/>
    <col min="10" max="10" width="6.00390625" style="0" bestFit="1" customWidth="1"/>
    <col min="11" max="11" width="5.28125" style="0" bestFit="1" customWidth="1"/>
    <col min="12" max="12" width="5.00390625" style="0" bestFit="1" customWidth="1"/>
    <col min="13" max="13" width="5.57421875" style="0" bestFit="1" customWidth="1"/>
    <col min="14" max="14" width="5.140625" style="48" customWidth="1"/>
    <col min="15" max="15" width="6.57421875" style="0" bestFit="1" customWidth="1"/>
    <col min="16" max="16" width="4.8515625" style="0" customWidth="1"/>
    <col min="17" max="17" width="6.57421875" style="0" bestFit="1" customWidth="1"/>
    <col min="18" max="18" width="5.00390625" style="0" customWidth="1"/>
    <col min="19" max="19" width="5.28125" style="0" customWidth="1"/>
    <col min="20" max="20" width="5.00390625" style="48" bestFit="1" customWidth="1"/>
    <col min="21" max="21" width="5.28125" style="0" bestFit="1" customWidth="1"/>
    <col min="22" max="22" width="5.00390625" style="0" bestFit="1" customWidth="1"/>
    <col min="23" max="23" width="5.28125" style="0" bestFit="1" customWidth="1"/>
    <col min="24" max="24" width="5.00390625" style="0" bestFit="1" customWidth="1"/>
    <col min="25" max="25" width="5.7109375" style="0" bestFit="1" customWidth="1"/>
    <col min="26" max="26" width="5.00390625" style="48" bestFit="1" customWidth="1"/>
    <col min="27" max="27" width="5.28125" style="0" bestFit="1" customWidth="1"/>
    <col min="28" max="28" width="5.00390625" style="0" bestFit="1" customWidth="1"/>
    <col min="29" max="29" width="5.28125" style="0" bestFit="1" customWidth="1"/>
    <col min="30" max="30" width="5.140625" style="0" customWidth="1"/>
    <col min="31" max="31" width="5.57421875" style="0" bestFit="1" customWidth="1"/>
    <col min="32" max="32" width="6.00390625" style="0" customWidth="1"/>
    <col min="33" max="33" width="5.28125" style="0" bestFit="1" customWidth="1"/>
    <col min="34" max="34" width="6.00390625" style="0" bestFit="1" customWidth="1"/>
    <col min="35" max="35" width="5.28125" style="0" customWidth="1"/>
    <col min="36" max="36" width="5.00390625" style="0" bestFit="1" customWidth="1"/>
    <col min="37" max="37" width="5.00390625" style="0" customWidth="1"/>
  </cols>
  <sheetData>
    <row r="1" spans="1:37" ht="15">
      <c r="A1" s="1" t="s">
        <v>16</v>
      </c>
      <c r="B1" s="47"/>
      <c r="C1" s="3"/>
      <c r="D1" s="3"/>
      <c r="E1" s="3"/>
      <c r="F1" s="3"/>
      <c r="G1" s="3"/>
      <c r="H1" s="47"/>
      <c r="I1" s="3"/>
      <c r="J1" s="3"/>
      <c r="K1" s="3"/>
      <c r="L1" s="3"/>
      <c r="M1" s="6"/>
      <c r="N1" s="49"/>
      <c r="O1" s="6"/>
      <c r="P1" s="6"/>
      <c r="Q1" s="6"/>
      <c r="R1" s="6"/>
      <c r="S1" s="6"/>
      <c r="T1" s="47"/>
      <c r="U1" s="3"/>
      <c r="V1" s="3"/>
      <c r="W1" s="3"/>
      <c r="X1" s="3"/>
      <c r="Y1" s="3"/>
      <c r="Z1" s="47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5.75" thickBot="1">
      <c r="A2" s="4" t="s">
        <v>21</v>
      </c>
      <c r="B2" s="47"/>
      <c r="C2" s="3"/>
      <c r="D2" s="3"/>
      <c r="E2" s="3"/>
      <c r="F2" s="3"/>
      <c r="G2" s="3"/>
      <c r="H2" s="47"/>
      <c r="I2" s="3"/>
      <c r="J2" s="3"/>
      <c r="K2" s="3"/>
      <c r="L2" s="3"/>
      <c r="M2" s="7"/>
      <c r="N2" s="49"/>
      <c r="O2" s="7"/>
      <c r="P2" s="7"/>
      <c r="Q2" s="7"/>
      <c r="R2" s="7"/>
      <c r="S2" s="7"/>
      <c r="T2" s="47"/>
      <c r="U2" s="3"/>
      <c r="V2" s="3"/>
      <c r="W2" s="3"/>
      <c r="X2" s="3"/>
      <c r="Y2" s="3"/>
      <c r="Z2" s="47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29.25" customHeight="1" thickBot="1">
      <c r="A3" s="2"/>
      <c r="B3" s="50" t="s">
        <v>0</v>
      </c>
      <c r="C3" s="51"/>
      <c r="D3" s="51"/>
      <c r="E3" s="51"/>
      <c r="F3" s="51"/>
      <c r="G3" s="52"/>
      <c r="H3" s="50" t="s">
        <v>20</v>
      </c>
      <c r="I3" s="51"/>
      <c r="J3" s="51"/>
      <c r="K3" s="51"/>
      <c r="L3" s="51"/>
      <c r="M3" s="52"/>
      <c r="N3" s="50" t="s">
        <v>17</v>
      </c>
      <c r="O3" s="51"/>
      <c r="P3" s="51"/>
      <c r="Q3" s="51"/>
      <c r="R3" s="51"/>
      <c r="S3" s="52"/>
      <c r="T3" s="50" t="s">
        <v>1</v>
      </c>
      <c r="U3" s="51"/>
      <c r="V3" s="51"/>
      <c r="W3" s="51"/>
      <c r="X3" s="51"/>
      <c r="Y3" s="52"/>
      <c r="Z3" s="50" t="s">
        <v>2</v>
      </c>
      <c r="AA3" s="51"/>
      <c r="AB3" s="51"/>
      <c r="AC3" s="51"/>
      <c r="AD3" s="51"/>
      <c r="AE3" s="52"/>
      <c r="AF3" s="50" t="s">
        <v>3</v>
      </c>
      <c r="AG3" s="51"/>
      <c r="AH3" s="51"/>
      <c r="AI3" s="51"/>
      <c r="AJ3" s="51"/>
      <c r="AK3" s="52"/>
    </row>
    <row r="4" spans="1:37" ht="15">
      <c r="A4" s="5"/>
      <c r="B4" s="56">
        <v>2011</v>
      </c>
      <c r="C4" s="53"/>
      <c r="D4" s="53">
        <v>2012</v>
      </c>
      <c r="E4" s="53"/>
      <c r="F4" s="53" t="s">
        <v>4</v>
      </c>
      <c r="G4" s="54"/>
      <c r="H4" s="56">
        <v>2011</v>
      </c>
      <c r="I4" s="53"/>
      <c r="J4" s="53">
        <v>2012</v>
      </c>
      <c r="K4" s="53"/>
      <c r="L4" s="53" t="s">
        <v>4</v>
      </c>
      <c r="M4" s="54"/>
      <c r="N4" s="56">
        <v>2011</v>
      </c>
      <c r="O4" s="53"/>
      <c r="P4" s="53">
        <v>2012</v>
      </c>
      <c r="Q4" s="53"/>
      <c r="R4" s="53" t="s">
        <v>4</v>
      </c>
      <c r="S4" s="54"/>
      <c r="T4" s="56">
        <v>2011</v>
      </c>
      <c r="U4" s="53"/>
      <c r="V4" s="53">
        <v>2012</v>
      </c>
      <c r="W4" s="53"/>
      <c r="X4" s="53" t="s">
        <v>4</v>
      </c>
      <c r="Y4" s="54"/>
      <c r="Z4" s="56">
        <v>2011</v>
      </c>
      <c r="AA4" s="53"/>
      <c r="AB4" s="53">
        <v>2012</v>
      </c>
      <c r="AC4" s="53"/>
      <c r="AD4" s="53" t="s">
        <v>4</v>
      </c>
      <c r="AE4" s="54"/>
      <c r="AF4" s="56">
        <v>2011</v>
      </c>
      <c r="AG4" s="53"/>
      <c r="AH4" s="53">
        <v>2012</v>
      </c>
      <c r="AI4" s="53"/>
      <c r="AJ4" s="53" t="s">
        <v>4</v>
      </c>
      <c r="AK4" s="54"/>
    </row>
    <row r="5" spans="1:37" ht="26.25" customHeight="1">
      <c r="A5" s="9" t="s">
        <v>8</v>
      </c>
      <c r="B5" s="61">
        <v>6338</v>
      </c>
      <c r="C5" s="10">
        <f>B5/$B$14</f>
        <v>0.7416335127545051</v>
      </c>
      <c r="D5" s="11">
        <v>8897</v>
      </c>
      <c r="E5" s="10">
        <f>D5/$D$14</f>
        <v>0.7465805152303432</v>
      </c>
      <c r="F5" s="12">
        <f>D5-B5</f>
        <v>2559</v>
      </c>
      <c r="G5" s="13">
        <f>F5/B5</f>
        <v>0.403755127800568</v>
      </c>
      <c r="H5" s="57">
        <v>3277</v>
      </c>
      <c r="I5" s="10">
        <f>H5/$H$14</f>
        <v>0.6323813199536858</v>
      </c>
      <c r="J5" s="14">
        <v>4603</v>
      </c>
      <c r="K5" s="10">
        <f>J5/$J$14</f>
        <v>0.6920763794918058</v>
      </c>
      <c r="L5" s="12">
        <f>J5-H5</f>
        <v>1326</v>
      </c>
      <c r="M5" s="13">
        <f>L5/H5</f>
        <v>0.4046383887702167</v>
      </c>
      <c r="N5" s="57">
        <v>1049</v>
      </c>
      <c r="O5" s="10">
        <f>N5/$N$14</f>
        <v>0.6833876221498372</v>
      </c>
      <c r="P5" s="14">
        <v>1361</v>
      </c>
      <c r="Q5" s="10">
        <f>P5/$P$14</f>
        <v>0.7189646064447967</v>
      </c>
      <c r="R5" s="12">
        <f>P5-N5</f>
        <v>312</v>
      </c>
      <c r="S5" s="13">
        <f>R5/N5</f>
        <v>0.2974261201143947</v>
      </c>
      <c r="T5" s="57">
        <v>5131</v>
      </c>
      <c r="U5" s="10">
        <f>T5/$T$14</f>
        <v>0.7302875035582124</v>
      </c>
      <c r="V5" s="14">
        <v>6887</v>
      </c>
      <c r="W5" s="10">
        <f>V5/$V$14</f>
        <v>0.7402988283349458</v>
      </c>
      <c r="X5" s="12">
        <f>V5-T5</f>
        <v>1756</v>
      </c>
      <c r="Y5" s="13">
        <f>X5/T5</f>
        <v>0.34223348275190024</v>
      </c>
      <c r="Z5" s="57">
        <v>2112</v>
      </c>
      <c r="AA5" s="10">
        <f>Z5/$Z$14</f>
        <v>0.561552778516352</v>
      </c>
      <c r="AB5" s="14">
        <v>2603</v>
      </c>
      <c r="AC5" s="10">
        <f>AB5/$AB$14</f>
        <v>0.5919945417329998</v>
      </c>
      <c r="AD5" s="12">
        <f>AB5-Z5</f>
        <v>491</v>
      </c>
      <c r="AE5" s="13">
        <f>AD5/Z5</f>
        <v>0.2324810606060606</v>
      </c>
      <c r="AF5" s="12">
        <f aca="true" t="shared" si="0" ref="AF5:AF14">B5+H5+N5+T5+Z5</f>
        <v>17907</v>
      </c>
      <c r="AG5" s="10">
        <f>AF5/$AF$14</f>
        <v>0.6874088291746641</v>
      </c>
      <c r="AH5" s="12">
        <f aca="true" t="shared" si="1" ref="AH5:AH13">D5+J5+P5+V5+AB5</f>
        <v>24351</v>
      </c>
      <c r="AI5" s="15">
        <f aca="true" t="shared" si="2" ref="AI5:AI13">AH5/$AH$14</f>
        <v>0.712830420655133</v>
      </c>
      <c r="AJ5" s="12">
        <f>AH5-AF5</f>
        <v>6444</v>
      </c>
      <c r="AK5" s="13">
        <f>AJ5/AF5</f>
        <v>0.35985927291003517</v>
      </c>
    </row>
    <row r="6" spans="1:37" ht="26.25" customHeight="1">
      <c r="A6" s="16" t="s">
        <v>6</v>
      </c>
      <c r="B6" s="61">
        <v>1209</v>
      </c>
      <c r="C6" s="17">
        <f aca="true" t="shared" si="3" ref="C6:C14">B6/$B$14</f>
        <v>0.141469693423824</v>
      </c>
      <c r="D6" s="11">
        <v>1905</v>
      </c>
      <c r="E6" s="17">
        <f aca="true" t="shared" si="4" ref="E6:E14">D6/$D$14</f>
        <v>0.15985566837291265</v>
      </c>
      <c r="F6" s="18">
        <f aca="true" t="shared" si="5" ref="F6:F14">D6-B6</f>
        <v>696</v>
      </c>
      <c r="G6" s="19">
        <f aca="true" t="shared" si="6" ref="G6:G14">F6/B6</f>
        <v>0.575682382133995</v>
      </c>
      <c r="H6" s="57">
        <v>927</v>
      </c>
      <c r="I6" s="17">
        <f aca="true" t="shared" si="7" ref="I6:I14">H6/$H$14</f>
        <v>0.1788884600540332</v>
      </c>
      <c r="J6" s="11">
        <v>1165</v>
      </c>
      <c r="K6" s="17">
        <f aca="true" t="shared" si="8" ref="K6:K14">J6/$J$14</f>
        <v>0.17516162983010072</v>
      </c>
      <c r="L6" s="18">
        <f aca="true" t="shared" si="9" ref="L6:L14">J6-H6</f>
        <v>238</v>
      </c>
      <c r="M6" s="19">
        <f aca="true" t="shared" si="10" ref="M6:M14">L6/H6</f>
        <v>0.25674217907227614</v>
      </c>
      <c r="N6" s="57">
        <v>336</v>
      </c>
      <c r="O6" s="17">
        <f aca="true" t="shared" si="11" ref="O6:O14">N6/$N$14</f>
        <v>0.21889250814332248</v>
      </c>
      <c r="P6" s="11">
        <v>382</v>
      </c>
      <c r="Q6" s="17">
        <f aca="true" t="shared" si="12" ref="Q6:Q14">P6/$P$14</f>
        <v>0.2017960908610671</v>
      </c>
      <c r="R6" s="18">
        <f aca="true" t="shared" si="13" ref="R6:R14">P6-N6</f>
        <v>46</v>
      </c>
      <c r="S6" s="19">
        <f aca="true" t="shared" si="14" ref="S6:S14">R6/N6</f>
        <v>0.13690476190476192</v>
      </c>
      <c r="T6" s="57">
        <v>1414</v>
      </c>
      <c r="U6" s="17">
        <f aca="true" t="shared" si="15" ref="U6:U14">T6/$T$14</f>
        <v>0.20125249074864787</v>
      </c>
      <c r="V6" s="11">
        <v>1704</v>
      </c>
      <c r="W6" s="17">
        <f aca="true" t="shared" si="16" ref="W6:W14">V6/$V$14</f>
        <v>0.18316672041277007</v>
      </c>
      <c r="X6" s="18">
        <f aca="true" t="shared" si="17" ref="X6:X14">V6-T6</f>
        <v>290</v>
      </c>
      <c r="Y6" s="19">
        <f aca="true" t="shared" si="18" ref="Y6:Y14">X6/T6</f>
        <v>0.2050919377652051</v>
      </c>
      <c r="Z6" s="57">
        <v>832</v>
      </c>
      <c r="AA6" s="17">
        <f aca="true" t="shared" si="19" ref="AA6:AA14">Z6/$Z$14</f>
        <v>0.22121776123371445</v>
      </c>
      <c r="AB6" s="11">
        <v>1008</v>
      </c>
      <c r="AC6" s="17">
        <f aca="true" t="shared" si="20" ref="AC6:AC14">AB6/$AB$14</f>
        <v>0.22924721400955198</v>
      </c>
      <c r="AD6" s="18">
        <f aca="true" t="shared" si="21" ref="AD6:AD14">AB6-Z6</f>
        <v>176</v>
      </c>
      <c r="AE6" s="19">
        <f aca="true" t="shared" si="22" ref="AE6:AE14">AD6/Z6</f>
        <v>0.21153846153846154</v>
      </c>
      <c r="AF6" s="12">
        <f t="shared" si="0"/>
        <v>4718</v>
      </c>
      <c r="AG6" s="17">
        <f aca="true" t="shared" si="23" ref="AG6:AG14">AF6/$AF$14</f>
        <v>0.18111324376199617</v>
      </c>
      <c r="AH6" s="18">
        <f t="shared" si="1"/>
        <v>6164</v>
      </c>
      <c r="AI6" s="17">
        <f t="shared" si="2"/>
        <v>0.18043968267907848</v>
      </c>
      <c r="AJ6" s="20">
        <f aca="true" t="shared" si="24" ref="AJ6:AJ14">AH6-AF6</f>
        <v>1446</v>
      </c>
      <c r="AK6" s="21">
        <f aca="true" t="shared" si="25" ref="AK6:AK14">AJ6/AF6</f>
        <v>0.3064857990674014</v>
      </c>
    </row>
    <row r="7" spans="1:37" ht="18" customHeight="1">
      <c r="A7" s="16" t="s">
        <v>7</v>
      </c>
      <c r="B7" s="61">
        <v>348</v>
      </c>
      <c r="C7" s="22">
        <f t="shared" si="3"/>
        <v>0.04072080505499649</v>
      </c>
      <c r="D7" s="23">
        <v>442</v>
      </c>
      <c r="E7" s="22">
        <f t="shared" si="4"/>
        <v>0.037089871611982884</v>
      </c>
      <c r="F7" s="24">
        <f t="shared" si="5"/>
        <v>94</v>
      </c>
      <c r="G7" s="25">
        <f t="shared" si="6"/>
        <v>0.27011494252873564</v>
      </c>
      <c r="H7" s="57">
        <v>100</v>
      </c>
      <c r="I7" s="17">
        <f t="shared" si="7"/>
        <v>0.0192975685063682</v>
      </c>
      <c r="J7" s="11">
        <v>145</v>
      </c>
      <c r="K7" s="17">
        <f t="shared" si="8"/>
        <v>0.021801232897308676</v>
      </c>
      <c r="L7" s="18">
        <f t="shared" si="9"/>
        <v>45</v>
      </c>
      <c r="M7" s="25">
        <f t="shared" si="10"/>
        <v>0.45</v>
      </c>
      <c r="N7" s="57">
        <v>11</v>
      </c>
      <c r="O7" s="17">
        <f t="shared" si="11"/>
        <v>0.0071661237785016286</v>
      </c>
      <c r="P7" s="11">
        <v>16</v>
      </c>
      <c r="Q7" s="17">
        <f t="shared" si="12"/>
        <v>0.008452192287374538</v>
      </c>
      <c r="R7" s="18">
        <f t="shared" si="13"/>
        <v>5</v>
      </c>
      <c r="S7" s="25">
        <f t="shared" si="14"/>
        <v>0.45454545454545453</v>
      </c>
      <c r="T7" s="57">
        <v>134</v>
      </c>
      <c r="U7" s="17">
        <f>T7/$T$14</f>
        <v>0.019072018218047253</v>
      </c>
      <c r="V7" s="11">
        <v>205</v>
      </c>
      <c r="W7" s="17">
        <f t="shared" si="16"/>
        <v>0.022035902397076212</v>
      </c>
      <c r="X7" s="18">
        <f t="shared" si="17"/>
        <v>71</v>
      </c>
      <c r="Y7" s="19">
        <f t="shared" si="18"/>
        <v>0.5298507462686567</v>
      </c>
      <c r="Z7" s="57">
        <v>544</v>
      </c>
      <c r="AA7" s="17">
        <f t="shared" si="19"/>
        <v>0.14464238234512097</v>
      </c>
      <c r="AB7" s="11">
        <f>33+459</f>
        <v>492</v>
      </c>
      <c r="AC7" s="17">
        <f t="shared" si="20"/>
        <v>0.11189447350466226</v>
      </c>
      <c r="AD7" s="18">
        <f t="shared" si="21"/>
        <v>-52</v>
      </c>
      <c r="AE7" s="19">
        <f t="shared" si="22"/>
        <v>-0.09558823529411764</v>
      </c>
      <c r="AF7" s="12">
        <f t="shared" si="0"/>
        <v>1137</v>
      </c>
      <c r="AG7" s="17">
        <f t="shared" si="23"/>
        <v>0.0436468330134357</v>
      </c>
      <c r="AH7" s="18">
        <f t="shared" si="1"/>
        <v>1300</v>
      </c>
      <c r="AI7" s="17">
        <f t="shared" si="2"/>
        <v>0.038055092064049646</v>
      </c>
      <c r="AJ7" s="24">
        <f t="shared" si="24"/>
        <v>163</v>
      </c>
      <c r="AK7" s="19">
        <f t="shared" si="25"/>
        <v>0.14335971855760773</v>
      </c>
    </row>
    <row r="8" spans="1:37" ht="29.25" customHeight="1" thickBot="1">
      <c r="A8" s="26" t="s">
        <v>13</v>
      </c>
      <c r="B8" s="62">
        <f>B6+B7</f>
        <v>1557</v>
      </c>
      <c r="C8" s="27">
        <f>B8/$B$14</f>
        <v>0.1821904984788205</v>
      </c>
      <c r="D8" s="45">
        <f>D6+D7</f>
        <v>2347</v>
      </c>
      <c r="E8" s="27">
        <f t="shared" si="4"/>
        <v>0.19694553998489553</v>
      </c>
      <c r="F8" s="28">
        <f t="shared" si="5"/>
        <v>790</v>
      </c>
      <c r="G8" s="29">
        <f t="shared" si="6"/>
        <v>0.5073859987154785</v>
      </c>
      <c r="H8" s="45">
        <f>H6+H7</f>
        <v>1027</v>
      </c>
      <c r="I8" s="27">
        <f t="shared" si="7"/>
        <v>0.19818602856040138</v>
      </c>
      <c r="J8" s="45">
        <f>J6+J7</f>
        <v>1310</v>
      </c>
      <c r="K8" s="27">
        <f t="shared" si="8"/>
        <v>0.1969628627274094</v>
      </c>
      <c r="L8" s="28">
        <f t="shared" si="9"/>
        <v>283</v>
      </c>
      <c r="M8" s="29">
        <f t="shared" si="10"/>
        <v>0.2755598831548199</v>
      </c>
      <c r="N8" s="45">
        <f>N6+N7</f>
        <v>347</v>
      </c>
      <c r="O8" s="46">
        <f t="shared" si="11"/>
        <v>0.2260586319218241</v>
      </c>
      <c r="P8" s="45">
        <f>P6+P7</f>
        <v>398</v>
      </c>
      <c r="Q8" s="27">
        <f t="shared" si="12"/>
        <v>0.21024828314844163</v>
      </c>
      <c r="R8" s="28">
        <f t="shared" si="13"/>
        <v>51</v>
      </c>
      <c r="S8" s="29">
        <f t="shared" si="14"/>
        <v>0.14697406340057637</v>
      </c>
      <c r="T8" s="45">
        <f>T6+T7</f>
        <v>1548</v>
      </c>
      <c r="U8" s="27">
        <f>T8/$T$14</f>
        <v>0.22032450896669514</v>
      </c>
      <c r="V8" s="45">
        <f>V6+V7</f>
        <v>1909</v>
      </c>
      <c r="W8" s="27">
        <f t="shared" si="16"/>
        <v>0.20520262280984627</v>
      </c>
      <c r="X8" s="28">
        <f t="shared" si="17"/>
        <v>361</v>
      </c>
      <c r="Y8" s="29">
        <f t="shared" si="18"/>
        <v>0.23320413436692505</v>
      </c>
      <c r="Z8" s="45">
        <f>Z6+Z7</f>
        <v>1376</v>
      </c>
      <c r="AA8" s="46">
        <f t="shared" si="19"/>
        <v>0.3658601435788354</v>
      </c>
      <c r="AB8" s="45">
        <f>AB6+AB7</f>
        <v>1500</v>
      </c>
      <c r="AC8" s="27">
        <f t="shared" si="20"/>
        <v>0.34114168751421425</v>
      </c>
      <c r="AD8" s="28">
        <f t="shared" si="21"/>
        <v>124</v>
      </c>
      <c r="AE8" s="29">
        <f t="shared" si="22"/>
        <v>0.09011627906976744</v>
      </c>
      <c r="AF8" s="43">
        <f t="shared" si="0"/>
        <v>5855</v>
      </c>
      <c r="AG8" s="27">
        <f t="shared" si="23"/>
        <v>0.22476007677543186</v>
      </c>
      <c r="AH8" s="28">
        <f t="shared" si="1"/>
        <v>7464</v>
      </c>
      <c r="AI8" s="27">
        <f t="shared" si="2"/>
        <v>0.21849477474312812</v>
      </c>
      <c r="AJ8" s="28">
        <f t="shared" si="24"/>
        <v>1609</v>
      </c>
      <c r="AK8" s="30">
        <f t="shared" si="25"/>
        <v>0.27480785653287787</v>
      </c>
    </row>
    <row r="9" spans="1:37" ht="17.25" customHeight="1">
      <c r="A9" s="9" t="s">
        <v>9</v>
      </c>
      <c r="B9" s="61">
        <v>195</v>
      </c>
      <c r="C9" s="31">
        <f t="shared" si="3"/>
        <v>0.02281769248771355</v>
      </c>
      <c r="D9" s="32">
        <v>211</v>
      </c>
      <c r="E9" s="31">
        <f t="shared" si="4"/>
        <v>0.017705798439204497</v>
      </c>
      <c r="F9" s="20">
        <f t="shared" si="5"/>
        <v>16</v>
      </c>
      <c r="G9" s="21">
        <f t="shared" si="6"/>
        <v>0.08205128205128205</v>
      </c>
      <c r="H9" s="57">
        <v>118</v>
      </c>
      <c r="I9" s="17">
        <f t="shared" si="7"/>
        <v>0.02277113083751447</v>
      </c>
      <c r="J9" s="11">
        <v>151</v>
      </c>
      <c r="K9" s="17">
        <f t="shared" si="8"/>
        <v>0.022703352879266277</v>
      </c>
      <c r="L9" s="18">
        <f t="shared" si="9"/>
        <v>33</v>
      </c>
      <c r="M9" s="21">
        <f t="shared" si="10"/>
        <v>0.2796610169491525</v>
      </c>
      <c r="N9" s="57">
        <v>70</v>
      </c>
      <c r="O9" s="17">
        <f t="shared" si="11"/>
        <v>0.04560260586319218</v>
      </c>
      <c r="P9" s="11">
        <v>63</v>
      </c>
      <c r="Q9" s="17">
        <f t="shared" si="12"/>
        <v>0.03328050713153724</v>
      </c>
      <c r="R9" s="18">
        <f t="shared" si="13"/>
        <v>-7</v>
      </c>
      <c r="S9" s="21">
        <f t="shared" si="14"/>
        <v>-0.1</v>
      </c>
      <c r="T9" s="57">
        <v>19</v>
      </c>
      <c r="U9" s="17">
        <f t="shared" si="15"/>
        <v>0.002704241389126103</v>
      </c>
      <c r="V9" s="11">
        <v>19</v>
      </c>
      <c r="W9" s="17">
        <f t="shared" si="16"/>
        <v>0.002042351929485112</v>
      </c>
      <c r="X9" s="18">
        <f t="shared" si="17"/>
        <v>0</v>
      </c>
      <c r="Y9" s="19">
        <f t="shared" si="18"/>
        <v>0</v>
      </c>
      <c r="Z9" s="57">
        <v>54</v>
      </c>
      <c r="AA9" s="17">
        <f t="shared" si="19"/>
        <v>0.014357883541611273</v>
      </c>
      <c r="AB9" s="11">
        <v>81</v>
      </c>
      <c r="AC9" s="17">
        <f t="shared" si="20"/>
        <v>0.018421651125767567</v>
      </c>
      <c r="AD9" s="18">
        <f t="shared" si="21"/>
        <v>27</v>
      </c>
      <c r="AE9" s="19">
        <f t="shared" si="22"/>
        <v>0.5</v>
      </c>
      <c r="AF9" s="12">
        <f t="shared" si="0"/>
        <v>456</v>
      </c>
      <c r="AG9" s="17">
        <f t="shared" si="23"/>
        <v>0.017504798464491364</v>
      </c>
      <c r="AH9" s="18">
        <f t="shared" si="1"/>
        <v>525</v>
      </c>
      <c r="AI9" s="17">
        <f t="shared" si="2"/>
        <v>0.015368402564327742</v>
      </c>
      <c r="AJ9" s="20">
        <f t="shared" si="24"/>
        <v>69</v>
      </c>
      <c r="AK9" s="21">
        <f t="shared" si="25"/>
        <v>0.1513157894736842</v>
      </c>
    </row>
    <row r="10" spans="1:37" ht="15.75" customHeight="1">
      <c r="A10" s="9" t="s">
        <v>10</v>
      </c>
      <c r="B10" s="61">
        <v>387</v>
      </c>
      <c r="C10" s="17">
        <f t="shared" si="3"/>
        <v>0.0452843435525392</v>
      </c>
      <c r="D10" s="11">
        <v>418</v>
      </c>
      <c r="E10" s="17">
        <f t="shared" si="4"/>
        <v>0.03507594193169422</v>
      </c>
      <c r="F10" s="18">
        <f t="shared" si="5"/>
        <v>31</v>
      </c>
      <c r="G10" s="19">
        <f t="shared" si="6"/>
        <v>0.08010335917312661</v>
      </c>
      <c r="H10" s="57">
        <v>166</v>
      </c>
      <c r="I10" s="17">
        <f t="shared" si="7"/>
        <v>0.032033963720571206</v>
      </c>
      <c r="J10" s="11">
        <v>244</v>
      </c>
      <c r="K10" s="17">
        <f t="shared" si="8"/>
        <v>0.03668621259960908</v>
      </c>
      <c r="L10" s="18">
        <f t="shared" si="9"/>
        <v>78</v>
      </c>
      <c r="M10" s="21">
        <f t="shared" si="10"/>
        <v>0.46987951807228917</v>
      </c>
      <c r="N10" s="57">
        <v>37</v>
      </c>
      <c r="O10" s="17">
        <f t="shared" si="11"/>
        <v>0.024104234527687295</v>
      </c>
      <c r="P10" s="11">
        <v>44</v>
      </c>
      <c r="Q10" s="17">
        <f t="shared" si="12"/>
        <v>0.02324352879027998</v>
      </c>
      <c r="R10" s="18">
        <f t="shared" si="13"/>
        <v>7</v>
      </c>
      <c r="S10" s="21">
        <f t="shared" si="14"/>
        <v>0.1891891891891892</v>
      </c>
      <c r="T10" s="57">
        <v>243</v>
      </c>
      <c r="U10" s="17">
        <f t="shared" si="15"/>
        <v>0.034585824081981215</v>
      </c>
      <c r="V10" s="11">
        <v>366</v>
      </c>
      <c r="W10" s="17">
        <f t="shared" si="16"/>
        <v>0.039342147694292166</v>
      </c>
      <c r="X10" s="18">
        <f t="shared" si="17"/>
        <v>123</v>
      </c>
      <c r="Y10" s="19">
        <f t="shared" si="18"/>
        <v>0.5061728395061729</v>
      </c>
      <c r="Z10" s="57">
        <v>148</v>
      </c>
      <c r="AA10" s="17">
        <f t="shared" si="19"/>
        <v>0.039351236373304975</v>
      </c>
      <c r="AB10" s="11">
        <v>165</v>
      </c>
      <c r="AC10" s="17">
        <f t="shared" si="20"/>
        <v>0.037525585626563565</v>
      </c>
      <c r="AD10" s="18">
        <f t="shared" si="21"/>
        <v>17</v>
      </c>
      <c r="AE10" s="19">
        <f t="shared" si="22"/>
        <v>0.11486486486486487</v>
      </c>
      <c r="AF10" s="12">
        <f t="shared" si="0"/>
        <v>981</v>
      </c>
      <c r="AG10" s="17">
        <f t="shared" si="23"/>
        <v>0.03765834932821497</v>
      </c>
      <c r="AH10" s="18">
        <f t="shared" si="1"/>
        <v>1237</v>
      </c>
      <c r="AI10" s="17">
        <f t="shared" si="2"/>
        <v>0.03621088375633032</v>
      </c>
      <c r="AJ10" s="18">
        <f t="shared" si="24"/>
        <v>256</v>
      </c>
      <c r="AK10" s="19">
        <f t="shared" si="25"/>
        <v>0.2609582059123344</v>
      </c>
    </row>
    <row r="11" spans="1:37" ht="52.5" customHeight="1">
      <c r="A11" s="9" t="s">
        <v>11</v>
      </c>
      <c r="B11" s="61">
        <v>39</v>
      </c>
      <c r="C11" s="17">
        <f t="shared" si="3"/>
        <v>0.00456353849754271</v>
      </c>
      <c r="D11" s="11">
        <v>9</v>
      </c>
      <c r="E11" s="17">
        <f t="shared" si="4"/>
        <v>0.0007552236301082487</v>
      </c>
      <c r="F11" s="18">
        <f t="shared" si="5"/>
        <v>-30</v>
      </c>
      <c r="G11" s="19">
        <f t="shared" si="6"/>
        <v>-0.7692307692307693</v>
      </c>
      <c r="H11" s="57">
        <v>571</v>
      </c>
      <c r="I11" s="17">
        <f t="shared" si="7"/>
        <v>0.11018911617136241</v>
      </c>
      <c r="J11" s="11">
        <v>310</v>
      </c>
      <c r="K11" s="17">
        <f t="shared" si="8"/>
        <v>0.046609532401142684</v>
      </c>
      <c r="L11" s="18">
        <f t="shared" si="9"/>
        <v>-261</v>
      </c>
      <c r="M11" s="21">
        <f t="shared" si="10"/>
        <v>-0.45709281961471104</v>
      </c>
      <c r="N11" s="57">
        <v>32</v>
      </c>
      <c r="O11" s="17">
        <f t="shared" si="11"/>
        <v>0.020846905537459284</v>
      </c>
      <c r="P11" s="11">
        <v>25</v>
      </c>
      <c r="Q11" s="17">
        <f t="shared" si="12"/>
        <v>0.013206550449022716</v>
      </c>
      <c r="R11" s="18">
        <f t="shared" si="13"/>
        <v>-7</v>
      </c>
      <c r="S11" s="21">
        <f t="shared" si="14"/>
        <v>-0.21875</v>
      </c>
      <c r="T11" s="57">
        <v>42</v>
      </c>
      <c r="U11" s="17">
        <f t="shared" si="15"/>
        <v>0.005977796754910333</v>
      </c>
      <c r="V11" s="11">
        <v>73</v>
      </c>
      <c r="W11" s="17">
        <f t="shared" si="16"/>
        <v>0.007846931097495432</v>
      </c>
      <c r="X11" s="18">
        <f t="shared" si="17"/>
        <v>31</v>
      </c>
      <c r="Y11" s="19">
        <f t="shared" si="18"/>
        <v>0.7380952380952381</v>
      </c>
      <c r="Z11" s="57">
        <v>64</v>
      </c>
      <c r="AA11" s="17">
        <f t="shared" si="19"/>
        <v>0.01701675086413188</v>
      </c>
      <c r="AB11" s="11">
        <v>40</v>
      </c>
      <c r="AC11" s="17">
        <f t="shared" si="20"/>
        <v>0.009097111667045714</v>
      </c>
      <c r="AD11" s="18">
        <f t="shared" si="21"/>
        <v>-24</v>
      </c>
      <c r="AE11" s="19">
        <f t="shared" si="22"/>
        <v>-0.375</v>
      </c>
      <c r="AF11" s="12">
        <f t="shared" si="0"/>
        <v>748</v>
      </c>
      <c r="AG11" s="17">
        <f t="shared" si="23"/>
        <v>0.02871401151631478</v>
      </c>
      <c r="AH11" s="18">
        <f t="shared" si="1"/>
        <v>457</v>
      </c>
      <c r="AI11" s="17">
        <f t="shared" si="2"/>
        <v>0.01337782851790053</v>
      </c>
      <c r="AJ11" s="18">
        <f t="shared" si="24"/>
        <v>-291</v>
      </c>
      <c r="AK11" s="19">
        <f t="shared" si="25"/>
        <v>-0.3890374331550802</v>
      </c>
    </row>
    <row r="12" spans="1:37" ht="46.5" customHeight="1">
      <c r="A12" s="9" t="s">
        <v>12</v>
      </c>
      <c r="B12" s="61">
        <v>30</v>
      </c>
      <c r="C12" s="17">
        <f t="shared" si="3"/>
        <v>0.0035104142288790077</v>
      </c>
      <c r="D12" s="11">
        <v>35</v>
      </c>
      <c r="E12" s="17">
        <f t="shared" si="4"/>
        <v>0.0029369807837543007</v>
      </c>
      <c r="F12" s="18">
        <f t="shared" si="5"/>
        <v>5</v>
      </c>
      <c r="G12" s="19">
        <f t="shared" si="6"/>
        <v>0.16666666666666666</v>
      </c>
      <c r="H12" s="57">
        <v>23</v>
      </c>
      <c r="I12" s="17">
        <f t="shared" si="7"/>
        <v>0.004438440756464685</v>
      </c>
      <c r="J12" s="11">
        <v>33</v>
      </c>
      <c r="K12" s="17">
        <f t="shared" si="8"/>
        <v>0.004961659900766802</v>
      </c>
      <c r="L12" s="18">
        <f t="shared" si="9"/>
        <v>10</v>
      </c>
      <c r="M12" s="21">
        <f t="shared" si="10"/>
        <v>0.43478260869565216</v>
      </c>
      <c r="N12" s="57">
        <v>0</v>
      </c>
      <c r="O12" s="17">
        <f t="shared" si="11"/>
        <v>0</v>
      </c>
      <c r="P12" s="11">
        <v>2</v>
      </c>
      <c r="Q12" s="17">
        <f t="shared" si="12"/>
        <v>0.0010565240359218173</v>
      </c>
      <c r="R12" s="18">
        <f t="shared" si="13"/>
        <v>2</v>
      </c>
      <c r="S12" s="21" t="e">
        <f t="shared" si="14"/>
        <v>#DIV/0!</v>
      </c>
      <c r="T12" s="57">
        <v>43</v>
      </c>
      <c r="U12" s="17">
        <f t="shared" si="15"/>
        <v>0.006120125249074865</v>
      </c>
      <c r="V12" s="11">
        <v>49</v>
      </c>
      <c r="W12" s="17">
        <f t="shared" si="16"/>
        <v>0.005267118133935289</v>
      </c>
      <c r="X12" s="18">
        <f t="shared" si="17"/>
        <v>6</v>
      </c>
      <c r="Y12" s="19">
        <f t="shared" si="18"/>
        <v>0.13953488372093023</v>
      </c>
      <c r="Z12" s="57">
        <v>7</v>
      </c>
      <c r="AA12" s="17">
        <f t="shared" si="19"/>
        <v>0.0018612071257644244</v>
      </c>
      <c r="AB12" s="11">
        <v>8</v>
      </c>
      <c r="AC12" s="17">
        <f t="shared" si="20"/>
        <v>0.0018194223334091425</v>
      </c>
      <c r="AD12" s="18">
        <f t="shared" si="21"/>
        <v>1</v>
      </c>
      <c r="AE12" s="19">
        <f t="shared" si="22"/>
        <v>0.14285714285714285</v>
      </c>
      <c r="AF12" s="12">
        <f t="shared" si="0"/>
        <v>103</v>
      </c>
      <c r="AG12" s="17">
        <f t="shared" si="23"/>
        <v>0.003953934740882918</v>
      </c>
      <c r="AH12" s="18">
        <f t="shared" si="1"/>
        <v>127</v>
      </c>
      <c r="AI12" s="17">
        <f t="shared" si="2"/>
        <v>0.003717689763180235</v>
      </c>
      <c r="AJ12" s="24">
        <f t="shared" si="24"/>
        <v>24</v>
      </c>
      <c r="AK12" s="19">
        <f t="shared" si="25"/>
        <v>0.23300970873786409</v>
      </c>
    </row>
    <row r="13" spans="1:37" ht="30.75" customHeight="1" thickBot="1">
      <c r="A13" s="33" t="s">
        <v>15</v>
      </c>
      <c r="B13" s="61">
        <v>0</v>
      </c>
      <c r="C13" s="34">
        <f t="shared" si="3"/>
        <v>0</v>
      </c>
      <c r="D13" s="35">
        <v>0</v>
      </c>
      <c r="E13" s="34">
        <f t="shared" si="4"/>
        <v>0</v>
      </c>
      <c r="F13" s="36">
        <f t="shared" si="5"/>
        <v>0</v>
      </c>
      <c r="G13" s="19" t="e">
        <f t="shared" si="6"/>
        <v>#DIV/0!</v>
      </c>
      <c r="H13" s="58">
        <v>0</v>
      </c>
      <c r="I13" s="34">
        <f t="shared" si="7"/>
        <v>0</v>
      </c>
      <c r="J13" s="35">
        <v>0</v>
      </c>
      <c r="K13" s="34">
        <f t="shared" si="8"/>
        <v>0</v>
      </c>
      <c r="L13" s="36">
        <f t="shared" si="9"/>
        <v>0</v>
      </c>
      <c r="M13" s="21" t="e">
        <f t="shared" si="10"/>
        <v>#DIV/0!</v>
      </c>
      <c r="N13" s="58">
        <v>0</v>
      </c>
      <c r="O13" s="34">
        <f t="shared" si="11"/>
        <v>0</v>
      </c>
      <c r="P13" s="35">
        <v>0</v>
      </c>
      <c r="Q13" s="34">
        <f t="shared" si="12"/>
        <v>0</v>
      </c>
      <c r="R13" s="36">
        <f t="shared" si="13"/>
        <v>0</v>
      </c>
      <c r="S13" s="21" t="e">
        <f t="shared" si="14"/>
        <v>#DIV/0!</v>
      </c>
      <c r="T13" s="64">
        <v>0</v>
      </c>
      <c r="U13" s="22">
        <f>T13/$H$14</f>
        <v>0</v>
      </c>
      <c r="V13" s="23">
        <v>0</v>
      </c>
      <c r="W13" s="22">
        <f>V13/$J$14</f>
        <v>0</v>
      </c>
      <c r="X13" s="24">
        <f t="shared" si="17"/>
        <v>0</v>
      </c>
      <c r="Y13" s="19" t="e">
        <f t="shared" si="18"/>
        <v>#DIV/0!</v>
      </c>
      <c r="Z13" s="64">
        <v>0</v>
      </c>
      <c r="AA13" s="22">
        <f>Z13/$H$14</f>
        <v>0</v>
      </c>
      <c r="AB13" s="23">
        <v>0</v>
      </c>
      <c r="AC13" s="22">
        <f>AB13/$J$14</f>
        <v>0</v>
      </c>
      <c r="AD13" s="24">
        <f t="shared" si="21"/>
        <v>0</v>
      </c>
      <c r="AE13" s="19" t="e">
        <f t="shared" si="22"/>
        <v>#DIV/0!</v>
      </c>
      <c r="AF13" s="12">
        <f t="shared" si="0"/>
        <v>0</v>
      </c>
      <c r="AG13" s="22">
        <f t="shared" si="23"/>
        <v>0</v>
      </c>
      <c r="AH13" s="18">
        <f t="shared" si="1"/>
        <v>0</v>
      </c>
      <c r="AI13" s="22">
        <f t="shared" si="2"/>
        <v>0</v>
      </c>
      <c r="AJ13" s="24">
        <f t="shared" si="24"/>
        <v>0</v>
      </c>
      <c r="AK13" s="19" t="e">
        <f t="shared" si="25"/>
        <v>#DIV/0!</v>
      </c>
    </row>
    <row r="14" spans="1:37" ht="15.75" thickBot="1">
      <c r="A14" s="59" t="s">
        <v>5</v>
      </c>
      <c r="B14" s="63">
        <f>B5+B6+B7+B9+B10+B11+B13+B12</f>
        <v>8546</v>
      </c>
      <c r="C14" s="38">
        <f t="shared" si="3"/>
        <v>1</v>
      </c>
      <c r="D14" s="37">
        <f>D5+D6+D7+D9+D10+D11+D13+D12</f>
        <v>11917</v>
      </c>
      <c r="E14" s="38">
        <f t="shared" si="4"/>
        <v>1</v>
      </c>
      <c r="F14" s="39">
        <f t="shared" si="5"/>
        <v>3371</v>
      </c>
      <c r="G14" s="40">
        <f t="shared" si="6"/>
        <v>0.39445354551837114</v>
      </c>
      <c r="H14" s="37">
        <f>H5+H6+H7+H9+H10+H11+H13+H12</f>
        <v>5182</v>
      </c>
      <c r="I14" s="38">
        <f t="shared" si="7"/>
        <v>1</v>
      </c>
      <c r="J14" s="37">
        <f>J5+J6+J7+J9+J10+J11+J13+J12</f>
        <v>6651</v>
      </c>
      <c r="K14" s="38">
        <f t="shared" si="8"/>
        <v>1</v>
      </c>
      <c r="L14" s="39">
        <f t="shared" si="9"/>
        <v>1469</v>
      </c>
      <c r="M14" s="41">
        <f t="shared" si="10"/>
        <v>0.28348128135854883</v>
      </c>
      <c r="N14" s="37">
        <f>N5+N6+N7+N9+N10+N11+N13+N12</f>
        <v>1535</v>
      </c>
      <c r="O14" s="38">
        <f t="shared" si="11"/>
        <v>1</v>
      </c>
      <c r="P14" s="37">
        <f>P5+P6+P7+P9+P10+P11+P13+P12</f>
        <v>1893</v>
      </c>
      <c r="Q14" s="38">
        <f t="shared" si="12"/>
        <v>1</v>
      </c>
      <c r="R14" s="39">
        <f t="shared" si="13"/>
        <v>358</v>
      </c>
      <c r="S14" s="41">
        <f t="shared" si="14"/>
        <v>0.23322475570032572</v>
      </c>
      <c r="T14" s="37">
        <f>T5+T6+T7+T9+T10+T11+T13+T12</f>
        <v>7026</v>
      </c>
      <c r="U14" s="38">
        <f t="shared" si="15"/>
        <v>1</v>
      </c>
      <c r="V14" s="37">
        <f>V5+V6+V7+V9+V10+V11+V13+V12</f>
        <v>9303</v>
      </c>
      <c r="W14" s="38">
        <f t="shared" si="16"/>
        <v>1</v>
      </c>
      <c r="X14" s="39">
        <f t="shared" si="17"/>
        <v>2277</v>
      </c>
      <c r="Y14" s="42">
        <f t="shared" si="18"/>
        <v>0.32408198121263876</v>
      </c>
      <c r="Z14" s="37">
        <f>Z5+Z6+Z7+Z9+Z10+Z11+Z13+Z12</f>
        <v>3761</v>
      </c>
      <c r="AA14" s="38">
        <f t="shared" si="19"/>
        <v>1</v>
      </c>
      <c r="AB14" s="37">
        <f>AB5+AB6+AB7+AB9+AB10+AB11+AB13+AB12</f>
        <v>4397</v>
      </c>
      <c r="AC14" s="38">
        <f t="shared" si="20"/>
        <v>1</v>
      </c>
      <c r="AD14" s="39">
        <f t="shared" si="21"/>
        <v>636</v>
      </c>
      <c r="AE14" s="40">
        <f t="shared" si="22"/>
        <v>0.16910396171231057</v>
      </c>
      <c r="AF14" s="37">
        <f t="shared" si="0"/>
        <v>26050</v>
      </c>
      <c r="AG14" s="38">
        <f t="shared" si="23"/>
        <v>1</v>
      </c>
      <c r="AH14" s="37">
        <f>D14+J14+P14+V14+AB14</f>
        <v>34161</v>
      </c>
      <c r="AI14" s="38">
        <f>AH14/$AH$14</f>
        <v>1</v>
      </c>
      <c r="AJ14" s="39">
        <f t="shared" si="24"/>
        <v>8111</v>
      </c>
      <c r="AK14" s="40">
        <f t="shared" si="25"/>
        <v>0.311362763915547</v>
      </c>
    </row>
    <row r="15" spans="1:37" ht="21.75" customHeight="1">
      <c r="A15" s="55" t="s">
        <v>18</v>
      </c>
      <c r="B15" s="60"/>
      <c r="C15" s="55"/>
      <c r="D15" s="55"/>
      <c r="E15" s="55"/>
      <c r="F15" s="55"/>
      <c r="G15" s="55"/>
      <c r="H15" s="55"/>
      <c r="I15" s="55"/>
      <c r="J15" s="55"/>
      <c r="K15" s="55"/>
      <c r="L15" s="3"/>
      <c r="M15" s="3"/>
      <c r="N15" s="47"/>
      <c r="O15" s="3"/>
      <c r="P15" s="3"/>
      <c r="Q15" s="3"/>
      <c r="R15" s="3"/>
      <c r="S15" s="3"/>
      <c r="T15" s="47"/>
      <c r="U15" s="3"/>
      <c r="V15" s="3"/>
      <c r="W15" s="3"/>
      <c r="X15" s="3"/>
      <c r="Y15" s="3"/>
      <c r="Z15" s="47"/>
      <c r="AA15" s="3"/>
      <c r="AB15" s="3"/>
      <c r="AC15" s="3"/>
      <c r="AD15" s="3"/>
      <c r="AE15" s="3"/>
      <c r="AF15" s="3"/>
      <c r="AG15" s="3"/>
      <c r="AH15" s="3"/>
      <c r="AI15" s="8"/>
      <c r="AJ15" s="3"/>
      <c r="AK15" s="3"/>
    </row>
    <row r="16" spans="1:37" ht="15">
      <c r="A16" s="44" t="s">
        <v>19</v>
      </c>
      <c r="B16" s="47"/>
      <c r="C16" s="3"/>
      <c r="D16" s="3"/>
      <c r="E16" s="3"/>
      <c r="F16" s="3"/>
      <c r="G16" s="3"/>
      <c r="H16" s="47"/>
      <c r="I16" s="3"/>
      <c r="J16" s="3"/>
      <c r="K16" s="3"/>
      <c r="L16" s="3"/>
      <c r="M16" s="3"/>
      <c r="N16" s="47"/>
      <c r="O16" s="3"/>
      <c r="P16" s="3"/>
      <c r="Q16" s="3"/>
      <c r="R16" s="3"/>
      <c r="S16" s="3"/>
      <c r="T16" s="47"/>
      <c r="U16" s="3"/>
      <c r="V16" s="3"/>
      <c r="W16" s="3"/>
      <c r="X16" s="3"/>
      <c r="Y16" s="3"/>
      <c r="Z16" s="47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5">
      <c r="A17" s="3"/>
      <c r="B17" s="47"/>
      <c r="C17" s="3"/>
      <c r="D17" s="3"/>
      <c r="E17" s="3"/>
      <c r="F17" s="3"/>
      <c r="G17" s="3"/>
      <c r="H17" s="47"/>
      <c r="I17" s="3"/>
      <c r="J17" s="3"/>
      <c r="K17" s="3"/>
      <c r="L17" s="3"/>
      <c r="M17" s="3"/>
      <c r="N17" s="47"/>
      <c r="O17" s="3"/>
      <c r="P17" s="3"/>
      <c r="Q17" s="3"/>
      <c r="R17" s="3"/>
      <c r="S17" s="3"/>
      <c r="T17" s="47" t="s">
        <v>14</v>
      </c>
      <c r="U17" s="3"/>
      <c r="V17" s="3"/>
      <c r="W17" s="3"/>
      <c r="X17" s="3"/>
      <c r="Y17" s="3"/>
      <c r="Z17" s="47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</sheetData>
  <sheetProtection/>
  <mergeCells count="25">
    <mergeCell ref="R4:S4"/>
    <mergeCell ref="B3:G3"/>
    <mergeCell ref="H3:M3"/>
    <mergeCell ref="H4:I4"/>
    <mergeCell ref="B4:C4"/>
    <mergeCell ref="F4:G4"/>
    <mergeCell ref="J4:K4"/>
    <mergeCell ref="AF3:AK3"/>
    <mergeCell ref="AF4:AG4"/>
    <mergeCell ref="AH4:AI4"/>
    <mergeCell ref="AJ4:AK4"/>
    <mergeCell ref="AD4:AE4"/>
    <mergeCell ref="Z3:AE3"/>
    <mergeCell ref="Z4:AA4"/>
    <mergeCell ref="AB4:AC4"/>
    <mergeCell ref="T3:Y3"/>
    <mergeCell ref="X4:Y4"/>
    <mergeCell ref="A15:K15"/>
    <mergeCell ref="V4:W4"/>
    <mergeCell ref="T4:U4"/>
    <mergeCell ref="L4:M4"/>
    <mergeCell ref="D4:E4"/>
    <mergeCell ref="N3:S3"/>
    <mergeCell ref="N4:O4"/>
    <mergeCell ref="P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MOF</cp:lastModifiedBy>
  <cp:lastPrinted>2012-01-16T10:36:37Z</cp:lastPrinted>
  <dcterms:created xsi:type="dcterms:W3CDTF">2011-02-02T11:32:10Z</dcterms:created>
  <dcterms:modified xsi:type="dcterms:W3CDTF">2012-06-06T06:39:31Z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